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01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J30" i="1"/>
  <c r="I30"/>
  <c r="H30"/>
  <c r="E30"/>
  <c r="D30"/>
  <c r="C30"/>
  <c r="K29"/>
  <c r="F29"/>
  <c r="L29"/>
  <c r="K28"/>
  <c r="F28"/>
  <c r="L28"/>
  <c r="K27"/>
  <c r="F27"/>
  <c r="L27"/>
  <c r="K26"/>
  <c r="F26"/>
  <c r="L26"/>
  <c r="K25"/>
  <c r="F25"/>
  <c r="L25"/>
  <c r="K24"/>
  <c r="F24"/>
  <c r="L24"/>
  <c r="K23"/>
  <c r="F23"/>
  <c r="L23"/>
  <c r="K22"/>
  <c r="F22"/>
  <c r="L22"/>
  <c r="K21"/>
  <c r="F21"/>
  <c r="L21"/>
  <c r="K20"/>
  <c r="F20"/>
  <c r="L20"/>
  <c r="K19"/>
  <c r="F19"/>
  <c r="L19"/>
  <c r="K18"/>
  <c r="F18"/>
  <c r="L18"/>
  <c r="K17"/>
  <c r="F17"/>
  <c r="L17"/>
  <c r="K16"/>
  <c r="F16"/>
  <c r="L16"/>
  <c r="K15"/>
  <c r="F15"/>
  <c r="L15"/>
  <c r="K14"/>
  <c r="F14"/>
  <c r="L14"/>
  <c r="K13"/>
  <c r="F13"/>
  <c r="L13"/>
  <c r="K12"/>
  <c r="F12"/>
  <c r="L12"/>
  <c r="K11"/>
  <c r="F11"/>
  <c r="L11"/>
  <c r="K10"/>
  <c r="F10"/>
  <c r="L10"/>
  <c r="K9"/>
  <c r="F9"/>
  <c r="L9"/>
  <c r="K8"/>
  <c r="F8"/>
  <c r="L8"/>
  <c r="K7"/>
  <c r="F7"/>
  <c r="L7"/>
  <c r="F30"/>
  <c r="K30"/>
  <c r="L30"/>
</calcChain>
</file>

<file path=xl/sharedStrings.xml><?xml version="1.0" encoding="utf-8"?>
<sst xmlns="http://schemas.openxmlformats.org/spreadsheetml/2006/main" count="57" uniqueCount="45">
  <si>
    <t>Capital Reserve/Expendable Trust Funds</t>
  </si>
  <si>
    <t xml:space="preserve">         PRINCIPLE</t>
  </si>
  <si>
    <t xml:space="preserve">         INTEREST</t>
  </si>
  <si>
    <t>Principle</t>
  </si>
  <si>
    <t>New</t>
  </si>
  <si>
    <t>Income</t>
  </si>
  <si>
    <t xml:space="preserve">Income </t>
  </si>
  <si>
    <t>Balance</t>
  </si>
  <si>
    <t>Funds</t>
  </si>
  <si>
    <t>GAIN/</t>
  </si>
  <si>
    <t>Earned</t>
  </si>
  <si>
    <t>Expended</t>
  </si>
  <si>
    <t>Begin Year</t>
  </si>
  <si>
    <t>Added</t>
  </si>
  <si>
    <t>LOSS</t>
  </si>
  <si>
    <t>Year End</t>
  </si>
  <si>
    <t>During Year</t>
  </si>
  <si>
    <t xml:space="preserve">  Revaluation Fund</t>
  </si>
  <si>
    <t xml:space="preserve">  Town Hall Fund</t>
  </si>
  <si>
    <t xml:space="preserve">  Bridge Reserve Fund</t>
  </si>
  <si>
    <t xml:space="preserve">  Meriden Water Reserve Fund</t>
  </si>
  <si>
    <t xml:space="preserve">  School Building Fund</t>
  </si>
  <si>
    <t>*  Schell Community Assist Fund</t>
  </si>
  <si>
    <t xml:space="preserve">  New Equipment Fund</t>
  </si>
  <si>
    <t xml:space="preserve">  Plainfield Water Fund</t>
  </si>
  <si>
    <t xml:space="preserve">  Library Repair Fund</t>
  </si>
  <si>
    <t xml:space="preserve">  Meriden Sewer Reserve Fund</t>
  </si>
  <si>
    <t xml:space="preserve">  Plainfield History Fund</t>
  </si>
  <si>
    <t xml:space="preserve">  Cemetery Care Fund</t>
  </si>
  <si>
    <t xml:space="preserve">  ADA Access Fund</t>
  </si>
  <si>
    <t xml:space="preserve">  School Spec Ed Fund</t>
  </si>
  <si>
    <t xml:space="preserve">  Transportation Imprvmnt Fund</t>
  </si>
  <si>
    <t xml:space="preserve">  School Benefits Payable</t>
  </si>
  <si>
    <t xml:space="preserve">  Town Beauty Fund</t>
  </si>
  <si>
    <t xml:space="preserve">  Police Equipment Fund</t>
  </si>
  <si>
    <t xml:space="preserve">  Gravel Pit Reclaim Fund</t>
  </si>
  <si>
    <t xml:space="preserve">  Town Facilities Maint Fund</t>
  </si>
  <si>
    <t xml:space="preserve"> Fire Dep't Equipment Fund</t>
  </si>
  <si>
    <t xml:space="preserve"> Meriden Library Bldg Fund</t>
  </si>
  <si>
    <t xml:space="preserve">  Townsend Bridge &amp; Trail Fund</t>
  </si>
  <si>
    <t>TOTAL: ALL CAP RES FUNDS</t>
  </si>
  <si>
    <t>* Expendable Trust Fund</t>
  </si>
  <si>
    <t>TOWN OF PLAINFIELD</t>
  </si>
  <si>
    <t>YEAR END</t>
  </si>
  <si>
    <t>Fund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</si>
</sst>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0" applyNumberFormat="1" applyFont="1"/>
    <xf numFmtId="44" fontId="2" fillId="0" borderId="0" xfId="2" applyFont="1" applyBorder="1"/>
    <xf numFmtId="0" fontId="3" fillId="0" borderId="0" xfId="0" quotePrefix="1" applyFont="1" applyAlignment="1">
      <alignment horizontal="center"/>
    </xf>
    <xf numFmtId="44" fontId="2" fillId="0" borderId="0" xfId="2" applyFont="1" applyBorder="1" applyAlignment="1">
      <alignment horizontal="center"/>
    </xf>
    <xf numFmtId="0" fontId="2" fillId="0" borderId="0" xfId="0" applyFont="1" applyBorder="1"/>
    <xf numFmtId="44" fontId="3" fillId="0" borderId="0" xfId="2" applyFont="1" applyBorder="1"/>
    <xf numFmtId="0" fontId="3" fillId="0" borderId="0" xfId="0" quotePrefix="1" applyFont="1" applyBorder="1" applyAlignment="1">
      <alignment horizontal="left"/>
    </xf>
    <xf numFmtId="44" fontId="2" fillId="0" borderId="1" xfId="2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4" fontId="3" fillId="0" borderId="0" xfId="2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44" fontId="2" fillId="0" borderId="3" xfId="2" applyFont="1" applyBorder="1" applyAlignment="1">
      <alignment horizontal="center"/>
    </xf>
    <xf numFmtId="44" fontId="2" fillId="0" borderId="2" xfId="2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4" fillId="0" borderId="0" xfId="0" applyNumberFormat="1" applyFont="1" applyBorder="1" applyAlignment="1">
      <alignment horizontal="center"/>
    </xf>
    <xf numFmtId="0" fontId="2" fillId="0" borderId="0" xfId="0" quotePrefix="1" applyFont="1" applyAlignment="1">
      <alignment horizontal="left"/>
    </xf>
    <xf numFmtId="164" fontId="2" fillId="0" borderId="1" xfId="2" applyNumberFormat="1" applyFont="1" applyBorder="1"/>
    <xf numFmtId="164" fontId="2" fillId="0" borderId="0" xfId="2" applyNumberFormat="1" applyFont="1" applyBorder="1"/>
    <xf numFmtId="164" fontId="2" fillId="0" borderId="4" xfId="2" applyNumberFormat="1" applyFont="1" applyBorder="1"/>
    <xf numFmtId="164" fontId="2" fillId="0" borderId="0" xfId="0" applyNumberFormat="1" applyFont="1"/>
    <xf numFmtId="164" fontId="2" fillId="0" borderId="0" xfId="1" applyNumberFormat="1" applyFont="1"/>
    <xf numFmtId="0" fontId="2" fillId="0" borderId="0" xfId="0" quotePrefix="1" applyFont="1" applyBorder="1" applyAlignment="1">
      <alignment horizontal="left"/>
    </xf>
    <xf numFmtId="164" fontId="2" fillId="0" borderId="0" xfId="0" applyNumberFormat="1" applyFont="1" applyBorder="1"/>
    <xf numFmtId="39" fontId="2" fillId="0" borderId="0" xfId="0" applyNumberFormat="1" applyFont="1" applyAlignment="1" applyProtection="1">
      <alignment horizontal="left"/>
    </xf>
    <xf numFmtId="164" fontId="2" fillId="0" borderId="5" xfId="2" applyNumberFormat="1" applyFont="1" applyBorder="1"/>
    <xf numFmtId="0" fontId="2" fillId="0" borderId="0" xfId="0" applyFont="1" applyAlignment="1">
      <alignment horizontal="left"/>
    </xf>
    <xf numFmtId="164" fontId="2" fillId="0" borderId="5" xfId="0" applyNumberFormat="1" applyFont="1" applyBorder="1"/>
    <xf numFmtId="0" fontId="5" fillId="0" borderId="6" xfId="0" applyFont="1" applyBorder="1" applyAlignment="1">
      <alignment horizontal="left"/>
    </xf>
    <xf numFmtId="164" fontId="2" fillId="0" borderId="7" xfId="2" applyNumberFormat="1" applyFont="1" applyBorder="1"/>
    <xf numFmtId="164" fontId="2" fillId="0" borderId="8" xfId="0" applyNumberFormat="1" applyFont="1" applyBorder="1"/>
    <xf numFmtId="164" fontId="2" fillId="0" borderId="2" xfId="1" applyNumberFormat="1" applyFont="1" applyBorder="1"/>
    <xf numFmtId="164" fontId="2" fillId="0" borderId="9" xfId="2" applyNumberFormat="1" applyFont="1" applyBorder="1"/>
    <xf numFmtId="164" fontId="2" fillId="0" borderId="10" xfId="2" applyNumberFormat="1" applyFont="1" applyBorder="1"/>
    <xf numFmtId="43" fontId="2" fillId="0" borderId="0" xfId="1" applyFont="1" applyBorder="1"/>
    <xf numFmtId="8" fontId="2" fillId="0" borderId="0" xfId="0" applyNumberFormat="1" applyFont="1" applyBorder="1"/>
    <xf numFmtId="8" fontId="2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E33" sqref="E33"/>
    </sheetView>
  </sheetViews>
  <sheetFormatPr defaultRowHeight="15"/>
  <cols>
    <col min="1" max="1" width="24.28515625" customWidth="1"/>
    <col min="2" max="2" width="10.7109375" customWidth="1"/>
    <col min="3" max="3" width="9.28515625" customWidth="1"/>
    <col min="4" max="4" width="9.85546875" customWidth="1"/>
    <col min="5" max="5" width="6.85546875" customWidth="1"/>
    <col min="6" max="6" width="10.5703125" customWidth="1"/>
    <col min="7" max="7" width="2" customWidth="1"/>
    <col min="8" max="8" width="9.42578125" customWidth="1"/>
    <col min="9" max="9" width="10.140625" customWidth="1"/>
    <col min="10" max="10" width="8.5703125" customWidth="1"/>
    <col min="11" max="11" width="8.42578125" customWidth="1"/>
    <col min="12" max="12" width="11" customWidth="1"/>
  </cols>
  <sheetData>
    <row r="1" spans="1:12">
      <c r="A1" s="1"/>
      <c r="B1" s="1"/>
      <c r="C1" s="1"/>
      <c r="D1" s="1"/>
      <c r="E1" s="2" t="s">
        <v>42</v>
      </c>
      <c r="F1" s="3"/>
      <c r="G1" s="4"/>
      <c r="H1" s="4"/>
      <c r="I1" s="4"/>
      <c r="J1" s="4"/>
      <c r="K1" s="5"/>
      <c r="L1" s="1"/>
    </row>
    <row r="2" spans="1:12">
      <c r="A2" s="1"/>
      <c r="B2" s="1"/>
      <c r="C2" s="6"/>
      <c r="D2" s="6"/>
      <c r="E2" s="7" t="s">
        <v>0</v>
      </c>
      <c r="F2" s="8"/>
      <c r="G2" s="8"/>
      <c r="H2" s="8"/>
      <c r="I2" s="8"/>
      <c r="J2" s="8"/>
      <c r="K2" s="9"/>
      <c r="L2" s="1"/>
    </row>
    <row r="3" spans="1:12">
      <c r="A3" s="1"/>
      <c r="B3" s="6"/>
      <c r="C3" s="10" t="s">
        <v>1</v>
      </c>
      <c r="D3" s="6"/>
      <c r="E3" s="6"/>
      <c r="F3" s="6"/>
      <c r="G3" s="6"/>
      <c r="H3" s="6"/>
      <c r="I3" s="10" t="s">
        <v>2</v>
      </c>
      <c r="J3" s="6"/>
      <c r="K3" s="9"/>
      <c r="L3" s="1"/>
    </row>
    <row r="4" spans="1:12">
      <c r="A4" s="11"/>
      <c r="B4" s="12" t="s">
        <v>3</v>
      </c>
      <c r="C4" s="12" t="s">
        <v>4</v>
      </c>
      <c r="D4" s="8"/>
      <c r="E4" s="12"/>
      <c r="F4" s="12" t="s">
        <v>3</v>
      </c>
      <c r="G4" s="8"/>
      <c r="H4" s="12" t="s">
        <v>5</v>
      </c>
      <c r="I4" s="8" t="s">
        <v>6</v>
      </c>
      <c r="J4" s="12" t="s">
        <v>6</v>
      </c>
      <c r="K4" s="13" t="s">
        <v>5</v>
      </c>
      <c r="L4" s="14" t="s">
        <v>43</v>
      </c>
    </row>
    <row r="5" spans="1:12">
      <c r="A5" s="11"/>
      <c r="B5" s="12" t="s">
        <v>7</v>
      </c>
      <c r="C5" s="12" t="s">
        <v>8</v>
      </c>
      <c r="D5" s="8" t="s">
        <v>8</v>
      </c>
      <c r="E5" s="12" t="s">
        <v>9</v>
      </c>
      <c r="F5" s="12" t="s">
        <v>7</v>
      </c>
      <c r="G5" s="8"/>
      <c r="H5" s="12" t="s">
        <v>7</v>
      </c>
      <c r="I5" s="8" t="s">
        <v>10</v>
      </c>
      <c r="J5" s="12" t="s">
        <v>11</v>
      </c>
      <c r="K5" s="13" t="s">
        <v>7</v>
      </c>
      <c r="L5" s="15" t="s">
        <v>44</v>
      </c>
    </row>
    <row r="6" spans="1:12">
      <c r="A6" s="16"/>
      <c r="B6" s="17" t="s">
        <v>12</v>
      </c>
      <c r="C6" s="18" t="s">
        <v>13</v>
      </c>
      <c r="D6" s="19" t="s">
        <v>11</v>
      </c>
      <c r="E6" s="18" t="s">
        <v>14</v>
      </c>
      <c r="F6" s="18" t="s">
        <v>15</v>
      </c>
      <c r="G6" s="19"/>
      <c r="H6" s="17" t="s">
        <v>12</v>
      </c>
      <c r="I6" s="19" t="s">
        <v>16</v>
      </c>
      <c r="J6" s="18" t="s">
        <v>16</v>
      </c>
      <c r="K6" s="20" t="s">
        <v>15</v>
      </c>
      <c r="L6" s="21" t="s">
        <v>7</v>
      </c>
    </row>
    <row r="7" spans="1:12">
      <c r="A7" s="22" t="s">
        <v>17</v>
      </c>
      <c r="B7" s="23">
        <v>38518.75</v>
      </c>
      <c r="C7" s="23">
        <v>10000</v>
      </c>
      <c r="D7" s="24">
        <v>9900</v>
      </c>
      <c r="E7" s="23">
        <v>-2.0499999999999998</v>
      </c>
      <c r="F7" s="25">
        <f>+B7+C7-D7+E7</f>
        <v>38616.699999999997</v>
      </c>
      <c r="G7" s="25"/>
      <c r="H7" s="23">
        <v>2208.4899999999998</v>
      </c>
      <c r="I7" s="24">
        <v>1145.7</v>
      </c>
      <c r="J7" s="23"/>
      <c r="K7" s="26">
        <f t="shared" ref="K7:K19" si="0">+H7+I7-J7</f>
        <v>3354.1899999999996</v>
      </c>
      <c r="L7" s="27">
        <f>+K7+F7</f>
        <v>41970.89</v>
      </c>
    </row>
    <row r="8" spans="1:12">
      <c r="A8" s="22" t="s">
        <v>18</v>
      </c>
      <c r="B8" s="23">
        <v>17783.03</v>
      </c>
      <c r="C8" s="23">
        <v>10000</v>
      </c>
      <c r="D8" s="25">
        <v>1709.5</v>
      </c>
      <c r="E8" s="25">
        <v>-1.1299999999999999</v>
      </c>
      <c r="F8" s="25">
        <f t="shared" ref="F8:F29" si="1">+B8+C8-D8+E8</f>
        <v>26072.399999999998</v>
      </c>
      <c r="G8" s="25"/>
      <c r="H8" s="23">
        <v>273.89999999999998</v>
      </c>
      <c r="I8" s="24">
        <v>564.07000000000005</v>
      </c>
      <c r="J8" s="23"/>
      <c r="K8" s="26">
        <f t="shared" si="0"/>
        <v>837.97</v>
      </c>
      <c r="L8" s="27">
        <f t="shared" ref="L8:L18" si="2">+K8+F8</f>
        <v>26910.37</v>
      </c>
    </row>
    <row r="9" spans="1:12">
      <c r="A9" s="22" t="s">
        <v>19</v>
      </c>
      <c r="B9" s="23">
        <v>793.11000000000058</v>
      </c>
      <c r="C9" s="23">
        <v>10000</v>
      </c>
      <c r="D9" s="25"/>
      <c r="E9" s="25">
        <v>-0.93</v>
      </c>
      <c r="F9" s="25">
        <f t="shared" si="1"/>
        <v>10792.18</v>
      </c>
      <c r="G9" s="25"/>
      <c r="H9" s="23">
        <v>12305.96</v>
      </c>
      <c r="I9" s="24">
        <v>436.88</v>
      </c>
      <c r="J9" s="23"/>
      <c r="K9" s="26">
        <f t="shared" si="0"/>
        <v>12742.839999999998</v>
      </c>
      <c r="L9" s="27">
        <f>+K9+F9</f>
        <v>23535.019999999997</v>
      </c>
    </row>
    <row r="10" spans="1:12">
      <c r="A10" s="22" t="s">
        <v>20</v>
      </c>
      <c r="B10" s="23">
        <v>86500</v>
      </c>
      <c r="C10" s="23">
        <v>20000</v>
      </c>
      <c r="D10" s="25"/>
      <c r="E10" s="25">
        <v>-4.4800000000000004</v>
      </c>
      <c r="F10" s="25">
        <f t="shared" si="1"/>
        <v>106495.52</v>
      </c>
      <c r="G10" s="25"/>
      <c r="H10" s="23">
        <v>4553.42</v>
      </c>
      <c r="I10" s="24">
        <v>2588.41</v>
      </c>
      <c r="J10" s="23"/>
      <c r="K10" s="26">
        <f t="shared" si="0"/>
        <v>7141.83</v>
      </c>
      <c r="L10" s="27">
        <f t="shared" si="2"/>
        <v>113637.35</v>
      </c>
    </row>
    <row r="11" spans="1:12">
      <c r="A11" s="22" t="s">
        <v>21</v>
      </c>
      <c r="B11" s="23">
        <v>28500</v>
      </c>
      <c r="C11" s="23"/>
      <c r="D11" s="25"/>
      <c r="E11" s="25">
        <v>-1.17</v>
      </c>
      <c r="F11" s="25">
        <f t="shared" si="1"/>
        <v>28498.83</v>
      </c>
      <c r="G11" s="25"/>
      <c r="H11" s="23">
        <v>438.92999999999995</v>
      </c>
      <c r="I11" s="24">
        <v>742.46</v>
      </c>
      <c r="J11" s="23"/>
      <c r="K11" s="26">
        <f t="shared" si="0"/>
        <v>1181.3899999999999</v>
      </c>
      <c r="L11" s="27">
        <f t="shared" si="2"/>
        <v>29680.22</v>
      </c>
    </row>
    <row r="12" spans="1:12">
      <c r="A12" s="28" t="s">
        <v>22</v>
      </c>
      <c r="B12" s="23">
        <v>21910.239999999998</v>
      </c>
      <c r="C12" s="23">
        <v>15575</v>
      </c>
      <c r="D12" s="25">
        <v>6907.57</v>
      </c>
      <c r="E12" s="25">
        <v>-1.3</v>
      </c>
      <c r="F12" s="25">
        <f t="shared" si="1"/>
        <v>30576.37</v>
      </c>
      <c r="G12" s="25"/>
      <c r="H12" s="23">
        <v>587.12</v>
      </c>
      <c r="I12" s="24">
        <v>814.07</v>
      </c>
      <c r="J12" s="23"/>
      <c r="K12" s="26">
        <f t="shared" si="0"/>
        <v>1401.19</v>
      </c>
      <c r="L12" s="27">
        <f>+K12+F12</f>
        <v>31977.559999999998</v>
      </c>
    </row>
    <row r="13" spans="1:12">
      <c r="A13" s="22" t="s">
        <v>23</v>
      </c>
      <c r="B13" s="23">
        <v>156000</v>
      </c>
      <c r="C13" s="23">
        <v>75000</v>
      </c>
      <c r="D13" s="25">
        <v>37356</v>
      </c>
      <c r="E13" s="25">
        <v>-9.42</v>
      </c>
      <c r="F13" s="25">
        <f t="shared" si="1"/>
        <v>193634.58</v>
      </c>
      <c r="G13" s="25"/>
      <c r="H13" s="23">
        <v>3035.53</v>
      </c>
      <c r="I13" s="24">
        <v>4836.26</v>
      </c>
      <c r="J13" s="23"/>
      <c r="K13" s="26">
        <f t="shared" si="0"/>
        <v>7871.7900000000009</v>
      </c>
      <c r="L13" s="27">
        <f t="shared" si="2"/>
        <v>201506.37</v>
      </c>
    </row>
    <row r="14" spans="1:12">
      <c r="A14" s="22" t="s">
        <v>24</v>
      </c>
      <c r="B14" s="23">
        <v>25518.86</v>
      </c>
      <c r="C14" s="23"/>
      <c r="D14" s="25"/>
      <c r="E14" s="25">
        <v>-1.04</v>
      </c>
      <c r="F14" s="25">
        <f t="shared" si="1"/>
        <v>25517.82</v>
      </c>
      <c r="G14" s="25"/>
      <c r="H14" s="23">
        <v>256.1400000000001</v>
      </c>
      <c r="I14" s="24">
        <v>661.28</v>
      </c>
      <c r="J14" s="23"/>
      <c r="K14" s="26">
        <f t="shared" si="0"/>
        <v>917.42000000000007</v>
      </c>
      <c r="L14" s="27">
        <f>+K14+F14</f>
        <v>26435.239999999998</v>
      </c>
    </row>
    <row r="15" spans="1:12">
      <c r="A15" s="22" t="s">
        <v>25</v>
      </c>
      <c r="B15" s="23">
        <v>10120</v>
      </c>
      <c r="C15" s="23">
        <v>2500</v>
      </c>
      <c r="D15" s="25">
        <v>5816</v>
      </c>
      <c r="E15" s="25">
        <v>-0.51</v>
      </c>
      <c r="F15" s="25">
        <f t="shared" si="1"/>
        <v>6803.49</v>
      </c>
      <c r="G15" s="25"/>
      <c r="H15" s="23">
        <v>173.88</v>
      </c>
      <c r="I15" s="24">
        <v>289.3</v>
      </c>
      <c r="J15" s="23"/>
      <c r="K15" s="26">
        <f t="shared" si="0"/>
        <v>463.18</v>
      </c>
      <c r="L15" s="27">
        <f t="shared" si="2"/>
        <v>7266.67</v>
      </c>
    </row>
    <row r="16" spans="1:12">
      <c r="A16" s="22" t="s">
        <v>26</v>
      </c>
      <c r="B16" s="23">
        <v>55000</v>
      </c>
      <c r="C16" s="23">
        <v>10000</v>
      </c>
      <c r="D16" s="25"/>
      <c r="E16" s="25">
        <v>-2.68</v>
      </c>
      <c r="F16" s="25">
        <f t="shared" si="1"/>
        <v>64997.32</v>
      </c>
      <c r="G16" s="25"/>
      <c r="H16" s="23">
        <v>1343.21</v>
      </c>
      <c r="I16" s="24">
        <v>1571.72</v>
      </c>
      <c r="J16" s="23"/>
      <c r="K16" s="26">
        <f t="shared" si="0"/>
        <v>2914.9300000000003</v>
      </c>
      <c r="L16" s="27">
        <f t="shared" si="2"/>
        <v>67912.25</v>
      </c>
    </row>
    <row r="17" spans="1:12">
      <c r="A17" s="22" t="s">
        <v>27</v>
      </c>
      <c r="B17" s="23">
        <v>15441.14</v>
      </c>
      <c r="C17" s="23"/>
      <c r="D17" s="25"/>
      <c r="E17" s="25">
        <v>-0.76</v>
      </c>
      <c r="F17" s="25">
        <f t="shared" si="1"/>
        <v>15440.38</v>
      </c>
      <c r="G17" s="25"/>
      <c r="H17" s="23">
        <v>3306.14</v>
      </c>
      <c r="I17" s="24">
        <v>480.98</v>
      </c>
      <c r="J17" s="23"/>
      <c r="K17" s="29">
        <f t="shared" si="0"/>
        <v>3787.12</v>
      </c>
      <c r="L17" s="27">
        <f t="shared" si="2"/>
        <v>19227.5</v>
      </c>
    </row>
    <row r="18" spans="1:12">
      <c r="A18" s="22" t="s">
        <v>28</v>
      </c>
      <c r="B18" s="23">
        <v>42350</v>
      </c>
      <c r="C18" s="23"/>
      <c r="D18" s="25"/>
      <c r="E18" s="25">
        <v>-1.76</v>
      </c>
      <c r="F18" s="25">
        <f t="shared" si="1"/>
        <v>42348.24</v>
      </c>
      <c r="G18" s="25"/>
      <c r="H18" s="23">
        <v>1059.77</v>
      </c>
      <c r="I18" s="24">
        <v>1113.72</v>
      </c>
      <c r="J18" s="23"/>
      <c r="K18" s="26">
        <f t="shared" si="0"/>
        <v>2173.4899999999998</v>
      </c>
      <c r="L18" s="27">
        <f t="shared" si="2"/>
        <v>44521.729999999996</v>
      </c>
    </row>
    <row r="19" spans="1:12">
      <c r="A19" s="30" t="s">
        <v>29</v>
      </c>
      <c r="B19" s="23">
        <v>45000</v>
      </c>
      <c r="C19" s="23">
        <v>5000</v>
      </c>
      <c r="D19" s="23"/>
      <c r="E19" s="25">
        <v>-2.06</v>
      </c>
      <c r="F19" s="25">
        <f t="shared" si="1"/>
        <v>49997.94</v>
      </c>
      <c r="G19" s="25"/>
      <c r="H19" s="23">
        <v>1090.83</v>
      </c>
      <c r="I19" s="24">
        <v>1232.9100000000001</v>
      </c>
      <c r="J19" s="23"/>
      <c r="K19" s="26">
        <f t="shared" si="0"/>
        <v>2323.7399999999998</v>
      </c>
      <c r="L19" s="27">
        <f>+K19+F19</f>
        <v>52321.68</v>
      </c>
    </row>
    <row r="20" spans="1:12">
      <c r="A20" s="22" t="s">
        <v>30</v>
      </c>
      <c r="B20" s="23">
        <v>275000</v>
      </c>
      <c r="C20" s="31">
        <v>50000</v>
      </c>
      <c r="D20" s="31"/>
      <c r="E20" s="31">
        <v>-13.42</v>
      </c>
      <c r="F20" s="25">
        <f t="shared" si="1"/>
        <v>324986.58</v>
      </c>
      <c r="G20" s="25"/>
      <c r="H20" s="23">
        <v>7277.59</v>
      </c>
      <c r="I20" s="24">
        <v>7872.98</v>
      </c>
      <c r="J20" s="23"/>
      <c r="K20" s="26">
        <f t="shared" ref="K20:K29" si="3">+H20+I20-J20</f>
        <v>15150.57</v>
      </c>
      <c r="L20" s="27">
        <f t="shared" ref="L20:L30" si="4">+K20+F20</f>
        <v>340137.15</v>
      </c>
    </row>
    <row r="21" spans="1:12">
      <c r="A21" s="32" t="s">
        <v>31</v>
      </c>
      <c r="B21" s="31">
        <v>0</v>
      </c>
      <c r="C21" s="31">
        <v>55000</v>
      </c>
      <c r="D21" s="31">
        <v>13747</v>
      </c>
      <c r="E21" s="31">
        <v>-2.23</v>
      </c>
      <c r="F21" s="25">
        <f t="shared" si="1"/>
        <v>41250.769999999997</v>
      </c>
      <c r="G21" s="31"/>
      <c r="H21" s="31">
        <v>888.41</v>
      </c>
      <c r="I21" s="23">
        <v>577.22</v>
      </c>
      <c r="J21" s="31"/>
      <c r="K21" s="33">
        <f t="shared" si="3"/>
        <v>1465.63</v>
      </c>
      <c r="L21" s="27">
        <f t="shared" si="4"/>
        <v>42716.399999999994</v>
      </c>
    </row>
    <row r="22" spans="1:12">
      <c r="A22" s="32" t="s">
        <v>32</v>
      </c>
      <c r="B22" s="31">
        <v>49000</v>
      </c>
      <c r="C22" s="31"/>
      <c r="D22" s="31"/>
      <c r="E22" s="31">
        <v>-2.0699999999999998</v>
      </c>
      <c r="F22" s="25">
        <f t="shared" si="1"/>
        <v>48997.93</v>
      </c>
      <c r="G22" s="31"/>
      <c r="H22" s="31">
        <v>2216.23</v>
      </c>
      <c r="I22" s="23">
        <v>1314</v>
      </c>
      <c r="J22" s="31"/>
      <c r="K22" s="33">
        <f t="shared" si="3"/>
        <v>3530.23</v>
      </c>
      <c r="L22" s="27">
        <f t="shared" si="4"/>
        <v>52528.160000000003</v>
      </c>
    </row>
    <row r="23" spans="1:12">
      <c r="A23" s="32" t="s">
        <v>33</v>
      </c>
      <c r="B23" s="31">
        <v>150</v>
      </c>
      <c r="C23" s="31"/>
      <c r="D23" s="31"/>
      <c r="E23" s="31">
        <v>-0.01</v>
      </c>
      <c r="F23" s="25">
        <f t="shared" si="1"/>
        <v>149.99</v>
      </c>
      <c r="G23" s="31"/>
      <c r="H23" s="31">
        <v>2.27</v>
      </c>
      <c r="I23" s="23">
        <v>3.91</v>
      </c>
      <c r="J23" s="31"/>
      <c r="K23" s="33">
        <f t="shared" si="3"/>
        <v>6.18</v>
      </c>
      <c r="L23" s="27">
        <f t="shared" si="4"/>
        <v>156.17000000000002</v>
      </c>
    </row>
    <row r="24" spans="1:12">
      <c r="A24" s="32" t="s">
        <v>34</v>
      </c>
      <c r="B24" s="31">
        <v>17500</v>
      </c>
      <c r="C24" s="31">
        <v>5000</v>
      </c>
      <c r="D24" s="31"/>
      <c r="E24" s="31">
        <v>-0.92</v>
      </c>
      <c r="F24" s="25">
        <f t="shared" si="1"/>
        <v>22499.08</v>
      </c>
      <c r="G24" s="31"/>
      <c r="H24" s="31">
        <v>286.43</v>
      </c>
      <c r="I24" s="23">
        <v>506.73</v>
      </c>
      <c r="J24" s="31"/>
      <c r="K24" s="33">
        <f t="shared" si="3"/>
        <v>793.16000000000008</v>
      </c>
      <c r="L24" s="27">
        <f t="shared" si="4"/>
        <v>23292.240000000002</v>
      </c>
    </row>
    <row r="25" spans="1:12">
      <c r="A25" s="32" t="s">
        <v>35</v>
      </c>
      <c r="B25" s="31">
        <v>35000</v>
      </c>
      <c r="C25" s="31">
        <v>5000</v>
      </c>
      <c r="D25" s="31"/>
      <c r="E25" s="31">
        <v>-1.65</v>
      </c>
      <c r="F25" s="25">
        <f t="shared" si="1"/>
        <v>39998.35</v>
      </c>
      <c r="G25" s="31"/>
      <c r="H25" s="31">
        <v>789.76</v>
      </c>
      <c r="I25" s="23">
        <v>968.63</v>
      </c>
      <c r="J25" s="31"/>
      <c r="K25" s="33">
        <f t="shared" si="3"/>
        <v>1758.3899999999999</v>
      </c>
      <c r="L25" s="27">
        <f t="shared" si="4"/>
        <v>41756.74</v>
      </c>
    </row>
    <row r="26" spans="1:12">
      <c r="A26" s="32" t="s">
        <v>36</v>
      </c>
      <c r="B26" s="31">
        <v>36900</v>
      </c>
      <c r="C26" s="31">
        <v>15000</v>
      </c>
      <c r="D26" s="31">
        <v>18217.849999999999</v>
      </c>
      <c r="E26" s="31">
        <v>-2.12</v>
      </c>
      <c r="F26" s="25">
        <f t="shared" si="1"/>
        <v>33680.03</v>
      </c>
      <c r="G26" s="31"/>
      <c r="H26" s="31">
        <v>612.22</v>
      </c>
      <c r="I26" s="23">
        <v>1113.6199999999999</v>
      </c>
      <c r="J26" s="31"/>
      <c r="K26" s="33">
        <f t="shared" si="3"/>
        <v>1725.84</v>
      </c>
      <c r="L26" s="27">
        <f t="shared" si="4"/>
        <v>35405.869999999995</v>
      </c>
    </row>
    <row r="27" spans="1:12">
      <c r="A27" s="32" t="s">
        <v>37</v>
      </c>
      <c r="B27" s="31">
        <v>25000</v>
      </c>
      <c r="C27" s="31">
        <v>25000</v>
      </c>
      <c r="D27" s="31"/>
      <c r="E27" s="31">
        <v>-2.02</v>
      </c>
      <c r="F27" s="25">
        <f t="shared" si="1"/>
        <v>49997.98</v>
      </c>
      <c r="G27" s="31"/>
      <c r="H27" s="31">
        <v>255.01</v>
      </c>
      <c r="I27" s="23">
        <v>899.96</v>
      </c>
      <c r="J27" s="31"/>
      <c r="K27" s="33">
        <f t="shared" si="3"/>
        <v>1154.97</v>
      </c>
      <c r="L27" s="27">
        <f t="shared" si="4"/>
        <v>51152.950000000004</v>
      </c>
    </row>
    <row r="28" spans="1:12">
      <c r="A28" s="32" t="s">
        <v>38</v>
      </c>
      <c r="B28" s="31">
        <v>1455.9799999999996</v>
      </c>
      <c r="C28" s="31">
        <v>25000</v>
      </c>
      <c r="D28" s="31">
        <v>8608.19</v>
      </c>
      <c r="E28" s="31">
        <v>-1.07</v>
      </c>
      <c r="F28" s="25">
        <f t="shared" si="1"/>
        <v>17846.72</v>
      </c>
      <c r="G28" s="31"/>
      <c r="H28" s="31">
        <v>255.01</v>
      </c>
      <c r="I28" s="23">
        <v>295.91000000000003</v>
      </c>
      <c r="J28" s="31"/>
      <c r="K28" s="33">
        <f t="shared" si="3"/>
        <v>550.92000000000007</v>
      </c>
      <c r="L28" s="27">
        <f t="shared" si="4"/>
        <v>18397.64</v>
      </c>
    </row>
    <row r="29" spans="1:12" ht="15.75" thickBot="1">
      <c r="A29" s="34" t="s">
        <v>39</v>
      </c>
      <c r="B29" s="31">
        <v>4368</v>
      </c>
      <c r="C29" s="31"/>
      <c r="D29" s="31"/>
      <c r="E29" s="31">
        <v>-0.18</v>
      </c>
      <c r="F29" s="25">
        <f t="shared" si="1"/>
        <v>4367.82</v>
      </c>
      <c r="G29" s="35"/>
      <c r="H29" s="24">
        <v>154.81</v>
      </c>
      <c r="I29" s="23">
        <v>116.04</v>
      </c>
      <c r="J29" s="31"/>
      <c r="K29" s="36">
        <f t="shared" si="3"/>
        <v>270.85000000000002</v>
      </c>
      <c r="L29" s="37">
        <f t="shared" si="4"/>
        <v>4638.67</v>
      </c>
    </row>
    <row r="30" spans="1:12">
      <c r="A30" s="1" t="s">
        <v>40</v>
      </c>
      <c r="B30" s="38">
        <v>987809.11</v>
      </c>
      <c r="C30" s="38">
        <f>SUM(C7:C29)</f>
        <v>338075</v>
      </c>
      <c r="D30" s="38">
        <f>SUM(D7:D29)</f>
        <v>102262.11000000002</v>
      </c>
      <c r="E30" s="38">
        <f>SUM(E6:E29)</f>
        <v>-54.98</v>
      </c>
      <c r="F30" s="38">
        <f>SUM(F6:F29)</f>
        <v>1223567.0200000003</v>
      </c>
      <c r="G30" s="39"/>
      <c r="H30" s="38">
        <f>SUM(H6:H29)</f>
        <v>43371.06</v>
      </c>
      <c r="I30" s="38">
        <f>SUM(I6:I29)</f>
        <v>30146.76</v>
      </c>
      <c r="J30" s="38">
        <f>SUM(J6:J29)</f>
        <v>0</v>
      </c>
      <c r="K30" s="38">
        <f>SUM(K6:K29)</f>
        <v>73517.819999999992</v>
      </c>
      <c r="L30" s="27">
        <f t="shared" si="4"/>
        <v>1297084.8400000003</v>
      </c>
    </row>
    <row r="31" spans="1:12">
      <c r="A31" s="1" t="s">
        <v>41</v>
      </c>
      <c r="B31" s="6"/>
      <c r="C31" s="6"/>
      <c r="D31" s="6"/>
      <c r="E31" s="6"/>
      <c r="F31" s="6"/>
      <c r="G31" s="6"/>
      <c r="H31" s="6"/>
      <c r="I31" s="6"/>
      <c r="J31" s="40"/>
      <c r="K31" s="41"/>
      <c r="L31" s="42"/>
    </row>
  </sheetData>
  <phoneticPr fontId="0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</dc:creator>
  <cp:lastModifiedBy>Steve</cp:lastModifiedBy>
  <cp:lastPrinted>2020-02-07T13:24:32Z</cp:lastPrinted>
  <dcterms:created xsi:type="dcterms:W3CDTF">2020-01-24T19:37:38Z</dcterms:created>
  <dcterms:modified xsi:type="dcterms:W3CDTF">2020-02-07T13:25:06Z</dcterms:modified>
</cp:coreProperties>
</file>