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ebfiles\PFweb_new\_documents\TownReport\TR20\"/>
    </mc:Choice>
  </mc:AlternateContent>
  <xr:revisionPtr revIDLastSave="0" documentId="13_ncr:1_{68C37C42-A848-4262-BC53-6CD8522DB3BE}" xr6:coauthVersionLast="46" xr6:coauthVersionMax="46" xr10:uidLastSave="{00000000-0000-0000-0000-000000000000}"/>
  <bookViews>
    <workbookView xWindow="1080" yWindow="1080" windowWidth="24120" windowHeight="144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E30" i="1"/>
  <c r="D30" i="1"/>
  <c r="C30" i="1"/>
  <c r="J29" i="1"/>
  <c r="K29" i="1" s="1"/>
  <c r="F29" i="1"/>
  <c r="J28" i="1"/>
  <c r="F28" i="1"/>
  <c r="K28" i="1"/>
  <c r="J27" i="1"/>
  <c r="F27" i="1"/>
  <c r="K27" i="1"/>
  <c r="J26" i="1"/>
  <c r="K26" i="1" s="1"/>
  <c r="F26" i="1"/>
  <c r="J25" i="1"/>
  <c r="K25" i="1" s="1"/>
  <c r="F25" i="1"/>
  <c r="J24" i="1"/>
  <c r="F24" i="1"/>
  <c r="K24" i="1"/>
  <c r="J23" i="1"/>
  <c r="F23" i="1"/>
  <c r="K23" i="1"/>
  <c r="J22" i="1"/>
  <c r="K22" i="1" s="1"/>
  <c r="F22" i="1"/>
  <c r="J21" i="1"/>
  <c r="K21" i="1" s="1"/>
  <c r="F21" i="1"/>
  <c r="J20" i="1"/>
  <c r="F20" i="1"/>
  <c r="K20" i="1"/>
  <c r="J19" i="1"/>
  <c r="F19" i="1"/>
  <c r="K19" i="1"/>
  <c r="J18" i="1"/>
  <c r="K18" i="1" s="1"/>
  <c r="F18" i="1"/>
  <c r="J17" i="1"/>
  <c r="K17" i="1" s="1"/>
  <c r="F17" i="1"/>
  <c r="J16" i="1"/>
  <c r="F16" i="1"/>
  <c r="K16" i="1"/>
  <c r="J15" i="1"/>
  <c r="F15" i="1"/>
  <c r="K15" i="1"/>
  <c r="J14" i="1"/>
  <c r="K14" i="1" s="1"/>
  <c r="F14" i="1"/>
  <c r="J13" i="1"/>
  <c r="K13" i="1" s="1"/>
  <c r="F13" i="1"/>
  <c r="J12" i="1"/>
  <c r="F12" i="1"/>
  <c r="K12" i="1"/>
  <c r="J11" i="1"/>
  <c r="F11" i="1"/>
  <c r="K11" i="1"/>
  <c r="J10" i="1"/>
  <c r="K10" i="1" s="1"/>
  <c r="F10" i="1"/>
  <c r="J9" i="1"/>
  <c r="K9" i="1" s="1"/>
  <c r="F9" i="1"/>
  <c r="J8" i="1"/>
  <c r="J30" i="1" s="1"/>
  <c r="K30" i="1" s="1"/>
  <c r="F8" i="1"/>
  <c r="K8" i="1"/>
  <c r="J7" i="1"/>
  <c r="F7" i="1"/>
  <c r="K7" i="1"/>
  <c r="F30" i="1"/>
</calcChain>
</file>

<file path=xl/sharedStrings.xml><?xml version="1.0" encoding="utf-8"?>
<sst xmlns="http://schemas.openxmlformats.org/spreadsheetml/2006/main" count="55" uniqueCount="44">
  <si>
    <t>Principle</t>
  </si>
  <si>
    <t>New</t>
  </si>
  <si>
    <t>Income</t>
  </si>
  <si>
    <t xml:space="preserve">Income </t>
  </si>
  <si>
    <t>Balance</t>
  </si>
  <si>
    <t>Funds</t>
  </si>
  <si>
    <t>GAIN/</t>
  </si>
  <si>
    <t>Earned</t>
  </si>
  <si>
    <t>Expended</t>
  </si>
  <si>
    <t>TOTAL</t>
  </si>
  <si>
    <t>Begin Year</t>
  </si>
  <si>
    <t>Added</t>
  </si>
  <si>
    <t>LOSS</t>
  </si>
  <si>
    <t>Year End</t>
  </si>
  <si>
    <t>During Year</t>
  </si>
  <si>
    <t xml:space="preserve">  School Spec Ed Fund</t>
  </si>
  <si>
    <t xml:space="preserve">  Library Repair Fund</t>
  </si>
  <si>
    <t xml:space="preserve">  Town Hall Fund</t>
  </si>
  <si>
    <t xml:space="preserve">  ADA Access Fund</t>
  </si>
  <si>
    <t xml:space="preserve">  Police Equipment Fund</t>
  </si>
  <si>
    <t xml:space="preserve">  Town Facilities Maint Fund</t>
  </si>
  <si>
    <t xml:space="preserve">  Bridge Reserve Fund</t>
  </si>
  <si>
    <t xml:space="preserve">  New Equipment Fund</t>
  </si>
  <si>
    <t xml:space="preserve">  Revaluation Fund</t>
  </si>
  <si>
    <t xml:space="preserve">  Meriden Water Reserve Fund</t>
  </si>
  <si>
    <t xml:space="preserve">  Meriden Sewer Reserve Fund</t>
  </si>
  <si>
    <t xml:space="preserve">  School Building Fund</t>
  </si>
  <si>
    <t xml:space="preserve">  School Benefits Payable</t>
  </si>
  <si>
    <t xml:space="preserve">  Cemetery Care Fund</t>
  </si>
  <si>
    <t xml:space="preserve">  Townsend Bridge &amp; Trail Fund</t>
  </si>
  <si>
    <t xml:space="preserve">  Plainfield History Fund</t>
  </si>
  <si>
    <t xml:space="preserve">  Gravel Pit Reclaim Fund</t>
  </si>
  <si>
    <t xml:space="preserve">  Town Beauty Fund</t>
  </si>
  <si>
    <t xml:space="preserve">  Transportation Imprvmnt Fund</t>
  </si>
  <si>
    <t xml:space="preserve"> Fire Dep't Equipment Fund</t>
  </si>
  <si>
    <t xml:space="preserve"> Meriden Library Bldg Fund</t>
  </si>
  <si>
    <t xml:space="preserve">  Plainfield Water Fund</t>
  </si>
  <si>
    <t>TOTAL: ALL CAP RES FUNDS</t>
  </si>
  <si>
    <t>* Expendable Trust Fund</t>
  </si>
  <si>
    <t xml:space="preserve">  Schell Community Assist Fund*</t>
  </si>
  <si>
    <t xml:space="preserve">         Principle</t>
  </si>
  <si>
    <t>Interest</t>
  </si>
  <si>
    <t>TOWN OF PLAINFIELD</t>
  </si>
  <si>
    <t>CAPITAL RESERVES &amp; EXPENDABLE RESERVES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</si>
</sst>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Calibri"/>
      <family val="2"/>
    </font>
    <font>
      <sz val="9"/>
      <name val="Times New Roman"/>
      <family val="1"/>
    </font>
    <font>
      <b/>
      <sz val="9"/>
      <color indexed="8"/>
      <name val="Times New Roman"/>
      <family val="1"/>
    </font>
    <font>
      <sz val="8"/>
      <name val="Calibri"/>
      <family val="2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2" applyFont="1" applyBorder="1"/>
    <xf numFmtId="8" fontId="0" fillId="0" borderId="0" xfId="0" applyNumberFormat="1" applyBorder="1"/>
    <xf numFmtId="8" fontId="0" fillId="0" borderId="0" xfId="0" applyNumberFormat="1"/>
    <xf numFmtId="43" fontId="0" fillId="0" borderId="0" xfId="1" applyFont="1" applyBorder="1"/>
    <xf numFmtId="0" fontId="2" fillId="0" borderId="0" xfId="0" applyFont="1"/>
    <xf numFmtId="44" fontId="3" fillId="0" borderId="0" xfId="2" applyFont="1"/>
    <xf numFmtId="0" fontId="3" fillId="0" borderId="0" xfId="0" applyFont="1"/>
    <xf numFmtId="44" fontId="3" fillId="0" borderId="0" xfId="0" applyNumberFormat="1" applyFont="1"/>
    <xf numFmtId="0" fontId="4" fillId="0" borderId="0" xfId="0" quotePrefix="1" applyFont="1" applyAlignment="1">
      <alignment horizontal="left"/>
    </xf>
    <xf numFmtId="44" fontId="5" fillId="0" borderId="0" xfId="2" applyFont="1" applyBorder="1"/>
    <xf numFmtId="44" fontId="4" fillId="0" borderId="0" xfId="2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quotePrefix="1" applyFont="1" applyBorder="1" applyAlignment="1">
      <alignment horizontal="left"/>
    </xf>
    <xf numFmtId="44" fontId="4" fillId="0" borderId="0" xfId="2" applyFont="1" applyBorder="1" applyAlignment="1">
      <alignment horizontal="center"/>
    </xf>
    <xf numFmtId="8" fontId="5" fillId="0" borderId="0" xfId="0" applyNumberFormat="1" applyFont="1" applyBorder="1"/>
    <xf numFmtId="0" fontId="5" fillId="0" borderId="0" xfId="0" quotePrefix="1" applyFont="1" applyAlignment="1">
      <alignment horizontal="left"/>
    </xf>
    <xf numFmtId="164" fontId="5" fillId="0" borderId="1" xfId="2" applyNumberFormat="1" applyFont="1" applyBorder="1"/>
    <xf numFmtId="164" fontId="5" fillId="0" borderId="0" xfId="2" applyNumberFormat="1" applyFont="1" applyBorder="1"/>
    <xf numFmtId="164" fontId="5" fillId="0" borderId="2" xfId="2" applyNumberFormat="1" applyFont="1" applyBorder="1"/>
    <xf numFmtId="164" fontId="5" fillId="0" borderId="0" xfId="0" applyNumberFormat="1" applyFont="1"/>
    <xf numFmtId="164" fontId="5" fillId="0" borderId="0" xfId="1" applyNumberFormat="1" applyFont="1"/>
    <xf numFmtId="39" fontId="5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Border="1"/>
    <xf numFmtId="0" fontId="5" fillId="0" borderId="0" xfId="0" quotePrefix="1" applyFont="1" applyBorder="1" applyAlignment="1">
      <alignment horizontal="left"/>
    </xf>
    <xf numFmtId="164" fontId="5" fillId="0" borderId="3" xfId="2" applyNumberFormat="1" applyFont="1" applyBorder="1"/>
    <xf numFmtId="164" fontId="5" fillId="0" borderId="3" xfId="0" applyNumberFormat="1" applyFont="1" applyBorder="1"/>
    <xf numFmtId="0" fontId="7" fillId="0" borderId="0" xfId="0" applyFont="1" applyBorder="1" applyAlignment="1">
      <alignment horizontal="left"/>
    </xf>
    <xf numFmtId="164" fontId="5" fillId="0" borderId="0" xfId="1" applyNumberFormat="1" applyFont="1" applyBorder="1"/>
    <xf numFmtId="0" fontId="5" fillId="0" borderId="4" xfId="0" quotePrefix="1" applyFont="1" applyBorder="1" applyAlignment="1">
      <alignment horizontal="left"/>
    </xf>
    <xf numFmtId="164" fontId="5" fillId="0" borderId="5" xfId="0" applyNumberFormat="1" applyFont="1" applyBorder="1"/>
    <xf numFmtId="164" fontId="5" fillId="0" borderId="6" xfId="1" applyNumberFormat="1" applyFont="1" applyBorder="1"/>
    <xf numFmtId="164" fontId="5" fillId="0" borderId="7" xfId="2" applyNumberFormat="1" applyFont="1" applyBorder="1"/>
    <xf numFmtId="0" fontId="4" fillId="0" borderId="0" xfId="0" applyFont="1" applyAlignment="1">
      <alignment horizontal="left"/>
    </xf>
    <xf numFmtId="44" fontId="8" fillId="0" borderId="1" xfId="2" applyFont="1" applyBorder="1" applyAlignment="1">
      <alignment horizontal="center"/>
    </xf>
    <xf numFmtId="44" fontId="8" fillId="0" borderId="0" xfId="2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/>
    <xf numFmtId="0" fontId="8" fillId="0" borderId="8" xfId="0" applyFont="1" applyBorder="1" applyAlignment="1">
      <alignment horizontal="center"/>
    </xf>
    <xf numFmtId="44" fontId="8" fillId="0" borderId="8" xfId="2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5" fillId="0" borderId="7" xfId="2" applyNumberFormat="1" applyFont="1" applyBorder="1"/>
    <xf numFmtId="164" fontId="5" fillId="0" borderId="9" xfId="1" applyNumberFormat="1" applyFont="1" applyBorder="1"/>
    <xf numFmtId="44" fontId="10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sqref="A1:K31"/>
    </sheetView>
  </sheetViews>
  <sheetFormatPr defaultRowHeight="15" x14ac:dyDescent="0.25"/>
  <cols>
    <col min="1" max="1" width="25.140625" customWidth="1"/>
    <col min="2" max="2" width="11" customWidth="1"/>
    <col min="3" max="3" width="9.5703125" customWidth="1"/>
    <col min="4" max="4" width="9.85546875" customWidth="1"/>
    <col min="5" max="5" width="6.140625" customWidth="1"/>
    <col min="6" max="6" width="11" customWidth="1"/>
    <col min="7" max="7" width="9.7109375" customWidth="1"/>
    <col min="8" max="8" width="10.42578125" customWidth="1"/>
    <col min="9" max="9" width="8" customWidth="1"/>
    <col min="10" max="10" width="9.85546875" customWidth="1"/>
    <col min="11" max="11" width="10.7109375" customWidth="1"/>
    <col min="12" max="12" width="10.28515625" customWidth="1"/>
  </cols>
  <sheetData>
    <row r="1" spans="1:12" x14ac:dyDescent="0.25">
      <c r="B1" s="6"/>
      <c r="C1" s="7"/>
      <c r="D1" s="7"/>
      <c r="E1" s="7"/>
      <c r="F1" s="47" t="s">
        <v>42</v>
      </c>
      <c r="G1" s="7"/>
      <c r="H1" s="7"/>
      <c r="I1" s="7"/>
      <c r="J1" s="8"/>
      <c r="K1" s="7"/>
      <c r="L1" s="7"/>
    </row>
    <row r="2" spans="1:12" x14ac:dyDescent="0.25">
      <c r="A2" s="9"/>
      <c r="B2" s="10"/>
      <c r="C2" s="11"/>
      <c r="D2" s="10"/>
      <c r="E2" s="36" t="s">
        <v>43</v>
      </c>
      <c r="F2" s="10"/>
      <c r="G2" s="10"/>
      <c r="H2" s="11"/>
      <c r="I2" s="10"/>
      <c r="J2" s="12"/>
      <c r="K2" s="13"/>
      <c r="L2" s="7"/>
    </row>
    <row r="3" spans="1:12" x14ac:dyDescent="0.25">
      <c r="A3" s="9"/>
      <c r="B3" s="10"/>
      <c r="C3" s="11" t="s">
        <v>40</v>
      </c>
      <c r="D3" s="10"/>
      <c r="E3" s="14"/>
      <c r="F3" s="10"/>
      <c r="G3" s="10"/>
      <c r="H3" s="11" t="s">
        <v>41</v>
      </c>
      <c r="I3" s="10"/>
      <c r="J3" s="12"/>
      <c r="K3" s="13"/>
      <c r="L3" s="7"/>
    </row>
    <row r="4" spans="1:12" x14ac:dyDescent="0.25">
      <c r="A4" s="15"/>
      <c r="B4" s="37" t="s">
        <v>0</v>
      </c>
      <c r="C4" s="37" t="s">
        <v>1</v>
      </c>
      <c r="D4" s="38"/>
      <c r="E4" s="37"/>
      <c r="F4" s="37" t="s">
        <v>0</v>
      </c>
      <c r="G4" s="37" t="s">
        <v>2</v>
      </c>
      <c r="H4" s="38" t="s">
        <v>3</v>
      </c>
      <c r="I4" s="37" t="s">
        <v>3</v>
      </c>
      <c r="J4" s="39" t="s">
        <v>2</v>
      </c>
      <c r="K4" s="12"/>
      <c r="L4" s="7"/>
    </row>
    <row r="5" spans="1:12" x14ac:dyDescent="0.25">
      <c r="A5" s="15"/>
      <c r="B5" s="37" t="s">
        <v>4</v>
      </c>
      <c r="C5" s="37" t="s">
        <v>5</v>
      </c>
      <c r="D5" s="38" t="s">
        <v>5</v>
      </c>
      <c r="E5" s="37" t="s">
        <v>6</v>
      </c>
      <c r="F5" s="37" t="s">
        <v>4</v>
      </c>
      <c r="G5" s="37" t="s">
        <v>4</v>
      </c>
      <c r="H5" s="38" t="s">
        <v>7</v>
      </c>
      <c r="I5" s="37" t="s">
        <v>8</v>
      </c>
      <c r="J5" s="39" t="s">
        <v>4</v>
      </c>
      <c r="K5" s="16" t="s">
        <v>9</v>
      </c>
      <c r="L5" s="7"/>
    </row>
    <row r="6" spans="1:12" x14ac:dyDescent="0.25">
      <c r="A6" s="40"/>
      <c r="B6" s="41" t="s">
        <v>10</v>
      </c>
      <c r="C6" s="42" t="s">
        <v>11</v>
      </c>
      <c r="D6" s="43" t="s">
        <v>8</v>
      </c>
      <c r="E6" s="42" t="s">
        <v>12</v>
      </c>
      <c r="F6" s="42" t="s">
        <v>13</v>
      </c>
      <c r="G6" s="41" t="s">
        <v>10</v>
      </c>
      <c r="H6" s="43" t="s">
        <v>14</v>
      </c>
      <c r="I6" s="42" t="s">
        <v>14</v>
      </c>
      <c r="J6" s="44" t="s">
        <v>13</v>
      </c>
      <c r="K6" s="17"/>
      <c r="L6" s="7"/>
    </row>
    <row r="7" spans="1:12" x14ac:dyDescent="0.25">
      <c r="A7" s="18" t="s">
        <v>15</v>
      </c>
      <c r="B7" s="19">
        <v>324986.56</v>
      </c>
      <c r="C7" s="19"/>
      <c r="D7" s="20"/>
      <c r="E7" s="19">
        <v>-16.600000000000001</v>
      </c>
      <c r="F7" s="21">
        <f t="shared" ref="F7:F29" si="0">+B7+C7+D7+E7</f>
        <v>324969.96000000002</v>
      </c>
      <c r="G7" s="19">
        <v>15150.58</v>
      </c>
      <c r="H7" s="20">
        <v>6747.22</v>
      </c>
      <c r="I7" s="19"/>
      <c r="J7" s="22">
        <f>+G7+H7-I7</f>
        <v>21897.8</v>
      </c>
      <c r="K7" s="23">
        <f t="shared" ref="K7:K30" si="1">+J7+F7</f>
        <v>346867.76</v>
      </c>
      <c r="L7" s="7"/>
    </row>
    <row r="8" spans="1:12" x14ac:dyDescent="0.25">
      <c r="A8" s="18" t="s">
        <v>16</v>
      </c>
      <c r="B8" s="19">
        <v>6803.48</v>
      </c>
      <c r="C8" s="19">
        <v>2500</v>
      </c>
      <c r="D8" s="21">
        <v>-9274.56</v>
      </c>
      <c r="E8" s="21">
        <v>-0.41</v>
      </c>
      <c r="F8" s="21">
        <f t="shared" si="0"/>
        <v>28.510000000000073</v>
      </c>
      <c r="G8" s="19">
        <v>463.19</v>
      </c>
      <c r="H8" s="20">
        <v>160.72</v>
      </c>
      <c r="I8" s="19">
        <v>-623.91</v>
      </c>
      <c r="J8" s="22">
        <f>+G8+H8+I8</f>
        <v>0</v>
      </c>
      <c r="K8" s="23">
        <f t="shared" si="1"/>
        <v>28.510000000000073</v>
      </c>
      <c r="L8" s="7"/>
    </row>
    <row r="9" spans="1:12" x14ac:dyDescent="0.25">
      <c r="A9" s="18" t="s">
        <v>17</v>
      </c>
      <c r="B9" s="19">
        <v>26072.399999999998</v>
      </c>
      <c r="C9" s="19">
        <v>10000</v>
      </c>
      <c r="D9" s="21"/>
      <c r="E9" s="21">
        <v>-1.54</v>
      </c>
      <c r="F9" s="21">
        <f t="shared" si="0"/>
        <v>36070.859999999993</v>
      </c>
      <c r="G9" s="19">
        <v>837.98</v>
      </c>
      <c r="H9" s="20">
        <v>600.04999999999995</v>
      </c>
      <c r="I9" s="19"/>
      <c r="J9" s="22">
        <f t="shared" ref="J9:J15" si="2">+G9+H9-I9</f>
        <v>1438.03</v>
      </c>
      <c r="K9" s="23">
        <f t="shared" si="1"/>
        <v>37508.889999999992</v>
      </c>
      <c r="L9" s="7"/>
    </row>
    <row r="10" spans="1:12" x14ac:dyDescent="0.25">
      <c r="A10" s="24" t="s">
        <v>18</v>
      </c>
      <c r="B10" s="19">
        <v>49997.94</v>
      </c>
      <c r="C10" s="19">
        <v>5000</v>
      </c>
      <c r="D10" s="21"/>
      <c r="E10" s="21">
        <v>-2.64</v>
      </c>
      <c r="F10" s="21">
        <f t="shared" si="0"/>
        <v>54995.3</v>
      </c>
      <c r="G10" s="19">
        <v>2323.7399999999998</v>
      </c>
      <c r="H10" s="20">
        <v>1071.01</v>
      </c>
      <c r="I10" s="19"/>
      <c r="J10" s="22">
        <f t="shared" si="2"/>
        <v>3394.75</v>
      </c>
      <c r="K10" s="23">
        <f t="shared" si="1"/>
        <v>58390.05</v>
      </c>
      <c r="L10" s="7"/>
    </row>
    <row r="11" spans="1:12" x14ac:dyDescent="0.25">
      <c r="A11" s="25" t="s">
        <v>19</v>
      </c>
      <c r="B11" s="19">
        <v>22499.08</v>
      </c>
      <c r="C11" s="19">
        <v>5000</v>
      </c>
      <c r="D11" s="21"/>
      <c r="E11" s="21">
        <v>-1.24</v>
      </c>
      <c r="F11" s="21">
        <f t="shared" si="0"/>
        <v>27497.84</v>
      </c>
      <c r="G11" s="19">
        <v>793.15</v>
      </c>
      <c r="H11" s="20">
        <v>495.18</v>
      </c>
      <c r="I11" s="19"/>
      <c r="J11" s="26">
        <f t="shared" si="2"/>
        <v>1288.33</v>
      </c>
      <c r="K11" s="23">
        <f t="shared" si="1"/>
        <v>28786.17</v>
      </c>
      <c r="L11" s="7"/>
    </row>
    <row r="12" spans="1:12" x14ac:dyDescent="0.25">
      <c r="A12" s="25" t="s">
        <v>20</v>
      </c>
      <c r="B12" s="19">
        <v>33680.04</v>
      </c>
      <c r="C12" s="19">
        <v>15000</v>
      </c>
      <c r="D12" s="21">
        <v>-8443.6299999999992</v>
      </c>
      <c r="E12" s="21">
        <v>-2.06</v>
      </c>
      <c r="F12" s="21">
        <f t="shared" si="0"/>
        <v>40234.350000000006</v>
      </c>
      <c r="G12" s="19">
        <v>1725.85</v>
      </c>
      <c r="H12" s="20">
        <v>801.73</v>
      </c>
      <c r="I12" s="19"/>
      <c r="J12" s="26">
        <f t="shared" si="2"/>
        <v>2527.58</v>
      </c>
      <c r="K12" s="23">
        <f t="shared" si="1"/>
        <v>42761.930000000008</v>
      </c>
      <c r="L12" s="7"/>
    </row>
    <row r="13" spans="1:12" x14ac:dyDescent="0.25">
      <c r="A13" s="27" t="s">
        <v>39</v>
      </c>
      <c r="B13" s="19">
        <v>30576.36</v>
      </c>
      <c r="C13" s="19">
        <v>39130</v>
      </c>
      <c r="D13" s="21">
        <v>-5967.69</v>
      </c>
      <c r="E13" s="21">
        <v>-2.48</v>
      </c>
      <c r="F13" s="21">
        <f t="shared" si="0"/>
        <v>63736.189999999995</v>
      </c>
      <c r="G13" s="19">
        <v>1401.17</v>
      </c>
      <c r="H13" s="20">
        <v>959.48</v>
      </c>
      <c r="I13" s="19"/>
      <c r="J13" s="22">
        <f t="shared" si="2"/>
        <v>2360.65</v>
      </c>
      <c r="K13" s="23">
        <f t="shared" si="1"/>
        <v>66096.84</v>
      </c>
      <c r="L13" s="7"/>
    </row>
    <row r="14" spans="1:12" x14ac:dyDescent="0.25">
      <c r="A14" s="18" t="s">
        <v>21</v>
      </c>
      <c r="B14" s="19">
        <v>10792.18</v>
      </c>
      <c r="C14" s="19">
        <v>25000</v>
      </c>
      <c r="D14" s="21"/>
      <c r="E14" s="21">
        <v>-1.68</v>
      </c>
      <c r="F14" s="21">
        <f t="shared" si="0"/>
        <v>35790.5</v>
      </c>
      <c r="G14" s="19">
        <v>12742.85</v>
      </c>
      <c r="H14" s="20">
        <v>632.47</v>
      </c>
      <c r="I14" s="19"/>
      <c r="J14" s="22">
        <f t="shared" si="2"/>
        <v>13375.32</v>
      </c>
      <c r="K14" s="23">
        <f t="shared" si="1"/>
        <v>49165.82</v>
      </c>
      <c r="L14" s="7"/>
    </row>
    <row r="15" spans="1:12" x14ac:dyDescent="0.25">
      <c r="A15" s="18" t="s">
        <v>22</v>
      </c>
      <c r="B15" s="19">
        <v>193634.57</v>
      </c>
      <c r="C15" s="19">
        <v>75000</v>
      </c>
      <c r="D15" s="21">
        <v>-115773</v>
      </c>
      <c r="E15" s="21">
        <v>-11.42</v>
      </c>
      <c r="F15" s="21">
        <f t="shared" si="0"/>
        <v>152850.15</v>
      </c>
      <c r="G15" s="19">
        <v>7871.76</v>
      </c>
      <c r="H15" s="20">
        <v>4494.1400000000003</v>
      </c>
      <c r="I15" s="19"/>
      <c r="J15" s="22">
        <f t="shared" si="2"/>
        <v>12365.900000000001</v>
      </c>
      <c r="K15" s="23">
        <f t="shared" si="1"/>
        <v>165216.04999999999</v>
      </c>
      <c r="L15" s="7"/>
    </row>
    <row r="16" spans="1:12" x14ac:dyDescent="0.25">
      <c r="A16" s="18" t="s">
        <v>23</v>
      </c>
      <c r="B16" s="19">
        <v>38616.71</v>
      </c>
      <c r="C16" s="19">
        <v>10000</v>
      </c>
      <c r="D16" s="21"/>
      <c r="E16" s="21">
        <v>-2.27</v>
      </c>
      <c r="F16" s="21">
        <f t="shared" si="0"/>
        <v>48614.44</v>
      </c>
      <c r="G16" s="19">
        <v>3354.2</v>
      </c>
      <c r="H16" s="20">
        <v>898.81</v>
      </c>
      <c r="I16" s="19"/>
      <c r="J16" s="22">
        <f>+G16+H16+I16</f>
        <v>4253.01</v>
      </c>
      <c r="K16" s="23">
        <f t="shared" si="1"/>
        <v>52867.450000000004</v>
      </c>
      <c r="L16" s="7"/>
    </row>
    <row r="17" spans="1:12" x14ac:dyDescent="0.25">
      <c r="A17" s="18" t="s">
        <v>24</v>
      </c>
      <c r="B17" s="19">
        <v>106495.52</v>
      </c>
      <c r="C17" s="19">
        <v>35000</v>
      </c>
      <c r="D17" s="21"/>
      <c r="E17" s="21">
        <v>-5.64</v>
      </c>
      <c r="F17" s="21">
        <f t="shared" si="0"/>
        <v>141489.88</v>
      </c>
      <c r="G17" s="19">
        <v>7141.85</v>
      </c>
      <c r="H17" s="20">
        <v>2368.7199999999998</v>
      </c>
      <c r="I17" s="19"/>
      <c r="J17" s="22">
        <f t="shared" ref="J17:J26" si="3">+G17+H17-I17</f>
        <v>9510.57</v>
      </c>
      <c r="K17" s="23">
        <f t="shared" si="1"/>
        <v>151000.45000000001</v>
      </c>
      <c r="L17" s="7"/>
    </row>
    <row r="18" spans="1:12" x14ac:dyDescent="0.25">
      <c r="A18" s="18" t="s">
        <v>25</v>
      </c>
      <c r="B18" s="19">
        <v>64997.32</v>
      </c>
      <c r="C18" s="19"/>
      <c r="D18" s="21"/>
      <c r="E18" s="21">
        <v>-3.31</v>
      </c>
      <c r="F18" s="21">
        <f t="shared" si="0"/>
        <v>64994.01</v>
      </c>
      <c r="G18" s="19">
        <v>2914.9300000000003</v>
      </c>
      <c r="H18" s="20">
        <v>1347.17</v>
      </c>
      <c r="I18" s="19"/>
      <c r="J18" s="22">
        <f t="shared" si="3"/>
        <v>4262.1000000000004</v>
      </c>
      <c r="K18" s="23">
        <f t="shared" si="1"/>
        <v>69256.11</v>
      </c>
      <c r="L18" s="7"/>
    </row>
    <row r="19" spans="1:12" x14ac:dyDescent="0.25">
      <c r="A19" s="18" t="s">
        <v>26</v>
      </c>
      <c r="B19" s="19">
        <v>28498.83</v>
      </c>
      <c r="C19" s="19"/>
      <c r="D19" s="19"/>
      <c r="E19" s="21">
        <v>-1.46</v>
      </c>
      <c r="F19" s="21">
        <f t="shared" si="0"/>
        <v>28497.370000000003</v>
      </c>
      <c r="G19" s="19">
        <v>1181.3899999999999</v>
      </c>
      <c r="H19" s="20">
        <v>588.75</v>
      </c>
      <c r="I19" s="19"/>
      <c r="J19" s="22">
        <f t="shared" si="3"/>
        <v>1770.1399999999999</v>
      </c>
      <c r="K19" s="23">
        <f t="shared" si="1"/>
        <v>30267.510000000002</v>
      </c>
      <c r="L19" s="7"/>
    </row>
    <row r="20" spans="1:12" x14ac:dyDescent="0.25">
      <c r="A20" s="25" t="s">
        <v>27</v>
      </c>
      <c r="B20" s="19">
        <v>48997.93</v>
      </c>
      <c r="C20" s="28"/>
      <c r="D20" s="28"/>
      <c r="E20" s="28">
        <v>-2.57</v>
      </c>
      <c r="F20" s="21">
        <f t="shared" si="0"/>
        <v>48995.360000000001</v>
      </c>
      <c r="G20" s="19">
        <v>3530.27</v>
      </c>
      <c r="H20" s="20">
        <v>1041.99</v>
      </c>
      <c r="I20" s="19"/>
      <c r="J20" s="26">
        <f t="shared" si="3"/>
        <v>4572.26</v>
      </c>
      <c r="K20" s="23">
        <f t="shared" si="1"/>
        <v>53567.62</v>
      </c>
      <c r="L20" s="7"/>
    </row>
    <row r="21" spans="1:12" x14ac:dyDescent="0.25">
      <c r="A21" s="18" t="s">
        <v>28</v>
      </c>
      <c r="B21" s="28">
        <v>42348.24</v>
      </c>
      <c r="C21" s="28"/>
      <c r="D21" s="28"/>
      <c r="E21" s="28">
        <v>-2.16</v>
      </c>
      <c r="F21" s="21">
        <f t="shared" si="0"/>
        <v>42346.079999999994</v>
      </c>
      <c r="G21" s="28">
        <v>2173.4899999999998</v>
      </c>
      <c r="H21" s="19">
        <v>883.16</v>
      </c>
      <c r="I21" s="28"/>
      <c r="J21" s="29">
        <f t="shared" si="3"/>
        <v>3056.6499999999996</v>
      </c>
      <c r="K21" s="23">
        <f t="shared" si="1"/>
        <v>45402.729999999996</v>
      </c>
      <c r="L21" s="7"/>
    </row>
    <row r="22" spans="1:12" x14ac:dyDescent="0.25">
      <c r="A22" s="30" t="s">
        <v>29</v>
      </c>
      <c r="B22" s="28">
        <v>4367.82</v>
      </c>
      <c r="C22" s="28"/>
      <c r="D22" s="28"/>
      <c r="E22" s="28">
        <v>-0.21</v>
      </c>
      <c r="F22" s="21">
        <f t="shared" si="0"/>
        <v>4367.6099999999997</v>
      </c>
      <c r="G22" s="28">
        <v>270.83</v>
      </c>
      <c r="H22" s="19">
        <v>92.03</v>
      </c>
      <c r="I22" s="28"/>
      <c r="J22" s="29">
        <f t="shared" si="3"/>
        <v>362.86</v>
      </c>
      <c r="K22" s="31">
        <f t="shared" si="1"/>
        <v>4730.4699999999993</v>
      </c>
      <c r="L22" s="7"/>
    </row>
    <row r="23" spans="1:12" x14ac:dyDescent="0.25">
      <c r="A23" s="18" t="s">
        <v>30</v>
      </c>
      <c r="B23" s="28">
        <v>15440.38</v>
      </c>
      <c r="C23" s="28"/>
      <c r="D23" s="28"/>
      <c r="E23" s="28">
        <v>-0.93</v>
      </c>
      <c r="F23" s="21">
        <f t="shared" si="0"/>
        <v>15439.449999999999</v>
      </c>
      <c r="G23" s="28">
        <v>3787.12</v>
      </c>
      <c r="H23" s="19">
        <v>381.4</v>
      </c>
      <c r="I23" s="28"/>
      <c r="J23" s="29">
        <f t="shared" si="3"/>
        <v>4168.5199999999995</v>
      </c>
      <c r="K23" s="23">
        <f t="shared" si="1"/>
        <v>19607.969999999998</v>
      </c>
      <c r="L23" s="7"/>
    </row>
    <row r="24" spans="1:12" x14ac:dyDescent="0.25">
      <c r="A24" s="25" t="s">
        <v>31</v>
      </c>
      <c r="B24" s="28">
        <v>39998.35</v>
      </c>
      <c r="C24" s="28">
        <v>5000</v>
      </c>
      <c r="D24" s="28"/>
      <c r="E24" s="28">
        <v>-2.14</v>
      </c>
      <c r="F24" s="21">
        <f t="shared" si="0"/>
        <v>44996.21</v>
      </c>
      <c r="G24" s="28">
        <v>1758.38</v>
      </c>
      <c r="H24" s="19">
        <v>861.46</v>
      </c>
      <c r="I24" s="28"/>
      <c r="J24" s="29">
        <f t="shared" si="3"/>
        <v>2619.84</v>
      </c>
      <c r="K24" s="23">
        <f t="shared" si="1"/>
        <v>47616.05</v>
      </c>
      <c r="L24" s="7"/>
    </row>
    <row r="25" spans="1:12" x14ac:dyDescent="0.25">
      <c r="A25" s="25" t="s">
        <v>32</v>
      </c>
      <c r="B25" s="28">
        <v>149.99</v>
      </c>
      <c r="C25" s="28"/>
      <c r="D25" s="28"/>
      <c r="E25" s="28"/>
      <c r="F25" s="21">
        <f t="shared" si="0"/>
        <v>149.99</v>
      </c>
      <c r="G25" s="28">
        <v>6.18</v>
      </c>
      <c r="H25" s="19">
        <v>3.09</v>
      </c>
      <c r="I25" s="28"/>
      <c r="J25" s="29">
        <f t="shared" si="3"/>
        <v>9.27</v>
      </c>
      <c r="K25" s="23">
        <f t="shared" si="1"/>
        <v>159.26000000000002</v>
      </c>
      <c r="L25" s="7"/>
    </row>
    <row r="26" spans="1:12" x14ac:dyDescent="0.25">
      <c r="A26" s="25" t="s">
        <v>33</v>
      </c>
      <c r="B26" s="28">
        <v>41250.78</v>
      </c>
      <c r="C26" s="28">
        <v>55000</v>
      </c>
      <c r="D26" s="28"/>
      <c r="E26" s="28">
        <v>-3.26</v>
      </c>
      <c r="F26" s="21">
        <f t="shared" si="0"/>
        <v>96247.52</v>
      </c>
      <c r="G26" s="28">
        <v>1465.64</v>
      </c>
      <c r="H26" s="19">
        <v>1211.73</v>
      </c>
      <c r="I26" s="28"/>
      <c r="J26" s="29">
        <f t="shared" si="3"/>
        <v>2677.37</v>
      </c>
      <c r="K26" s="23">
        <f t="shared" si="1"/>
        <v>98924.89</v>
      </c>
      <c r="L26" s="7"/>
    </row>
    <row r="27" spans="1:12" x14ac:dyDescent="0.25">
      <c r="A27" s="25" t="s">
        <v>34</v>
      </c>
      <c r="B27" s="28">
        <v>49997.98</v>
      </c>
      <c r="C27" s="28">
        <v>50000</v>
      </c>
      <c r="D27" s="28"/>
      <c r="E27" s="28">
        <v>-3.57</v>
      </c>
      <c r="F27" s="21">
        <f t="shared" si="0"/>
        <v>99994.41</v>
      </c>
      <c r="G27" s="28">
        <v>1154.96</v>
      </c>
      <c r="H27" s="19">
        <v>1345.97</v>
      </c>
      <c r="I27" s="28"/>
      <c r="J27" s="29">
        <f>+G27+H27-I27</f>
        <v>2500.9300000000003</v>
      </c>
      <c r="K27" s="23">
        <f t="shared" si="1"/>
        <v>102495.34</v>
      </c>
      <c r="L27" s="7"/>
    </row>
    <row r="28" spans="1:12" x14ac:dyDescent="0.25">
      <c r="A28" s="25" t="s">
        <v>35</v>
      </c>
      <c r="B28" s="28">
        <v>17846.73</v>
      </c>
      <c r="C28" s="28"/>
      <c r="D28" s="28">
        <v>-1000</v>
      </c>
      <c r="E28" s="28">
        <v>-0.9</v>
      </c>
      <c r="F28" s="21">
        <f t="shared" si="0"/>
        <v>16845.829999999998</v>
      </c>
      <c r="G28" s="28">
        <v>550.92999999999995</v>
      </c>
      <c r="H28" s="19">
        <v>364.95</v>
      </c>
      <c r="I28" s="28"/>
      <c r="J28" s="29">
        <f>+G28+H28-I28</f>
        <v>915.87999999999988</v>
      </c>
      <c r="K28" s="23">
        <f t="shared" si="1"/>
        <v>17761.71</v>
      </c>
      <c r="L28" s="7"/>
    </row>
    <row r="29" spans="1:12" ht="15.75" thickBot="1" x14ac:dyDescent="0.3">
      <c r="A29" s="32" t="s">
        <v>36</v>
      </c>
      <c r="B29" s="28">
        <v>25517.82</v>
      </c>
      <c r="C29" s="28"/>
      <c r="D29" s="28"/>
      <c r="E29" s="28">
        <v>-1.29</v>
      </c>
      <c r="F29" s="21">
        <f t="shared" si="0"/>
        <v>25516.53</v>
      </c>
      <c r="G29" s="20">
        <v>917.41</v>
      </c>
      <c r="H29" s="19">
        <v>524.4</v>
      </c>
      <c r="I29" s="28"/>
      <c r="J29" s="33">
        <f>+G29+H29-I29</f>
        <v>1441.81</v>
      </c>
      <c r="K29" s="34">
        <f t="shared" si="1"/>
        <v>26958.34</v>
      </c>
      <c r="L29" s="7"/>
    </row>
    <row r="30" spans="1:12" x14ac:dyDescent="0.25">
      <c r="A30" s="13" t="s">
        <v>37</v>
      </c>
      <c r="B30" s="35">
        <v>1223567.0200000003</v>
      </c>
      <c r="C30" s="35">
        <f>SUM(C7:C29)</f>
        <v>331630</v>
      </c>
      <c r="D30" s="35">
        <f>SUM(D7:D29)</f>
        <v>-140458.88</v>
      </c>
      <c r="E30" s="35">
        <f t="shared" ref="E30:J30" si="4">SUM(E6:E29)</f>
        <v>-69.780000000000015</v>
      </c>
      <c r="F30" s="35">
        <f t="shared" si="4"/>
        <v>1414668.3500000003</v>
      </c>
      <c r="G30" s="35">
        <f t="shared" si="4"/>
        <v>73517.849999999991</v>
      </c>
      <c r="H30" s="35">
        <f t="shared" si="4"/>
        <v>27875.630000000008</v>
      </c>
      <c r="I30" s="35">
        <f t="shared" si="4"/>
        <v>-623.91</v>
      </c>
      <c r="J30" s="45">
        <f t="shared" si="4"/>
        <v>100769.57</v>
      </c>
      <c r="K30" s="46">
        <f t="shared" si="1"/>
        <v>1515437.9200000004</v>
      </c>
      <c r="L30" s="7"/>
    </row>
    <row r="31" spans="1:12" ht="15.75" x14ac:dyDescent="0.25">
      <c r="A31" s="5" t="s">
        <v>38</v>
      </c>
      <c r="B31" s="1"/>
      <c r="C31" s="1"/>
      <c r="D31" s="1"/>
      <c r="E31" s="1"/>
      <c r="F31" s="1"/>
      <c r="G31" s="1"/>
      <c r="H31" s="1"/>
      <c r="I31" s="4"/>
      <c r="J31" s="2"/>
      <c r="K31" s="3"/>
    </row>
  </sheetData>
  <phoneticPr fontId="9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Mike Sutherland</cp:lastModifiedBy>
  <cp:lastPrinted>2021-01-25T19:26:41Z</cp:lastPrinted>
  <dcterms:created xsi:type="dcterms:W3CDTF">2021-01-23T15:41:01Z</dcterms:created>
  <dcterms:modified xsi:type="dcterms:W3CDTF">2021-02-12T01:04:54Z</dcterms:modified>
</cp:coreProperties>
</file>